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STA-STATYSTYKA\Strona WWW\Do umieszczenia\2025\import używanych\12\"/>
    </mc:Choice>
  </mc:AlternateContent>
  <xr:revisionPtr revIDLastSave="0" documentId="13_ncr:1_{1A3932A4-5364-41C0-ACAC-4C7DE64BDEC7}" xr6:coauthVersionLast="47" xr6:coauthVersionMax="47" xr10:uidLastSave="{00000000-0000-0000-0000-000000000000}"/>
  <bookViews>
    <workbookView xWindow="-120" yWindow="-120" windowWidth="29040" windowHeight="15720" xr2:uid="{51A88EA5-A633-47E7-9838-10048AAC9CB7}"/>
  </bookViews>
  <sheets>
    <sheet name="1 - quantity_age" sheetId="3" r:id="rId1"/>
    <sheet name="2 - EURO_fuel" sheetId="4" r:id="rId2"/>
    <sheet name="3 - TOP_brands" sheetId="5" r:id="rId3"/>
  </sheets>
  <definedNames>
    <definedName name="_xlnm.Print_Area" localSheetId="0">'1 - quantity_age'!$A$1:$O$26</definedName>
    <definedName name="_xlnm.Print_Area" localSheetId="1">'2 - EURO_fuel'!$A$1:$Q$17</definedName>
    <definedName name="_xlnm.Print_Area" localSheetId="2">'3 - TOP_brands'!$A$1:$V$19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3" l="1"/>
  <c r="M9" i="3"/>
  <c r="K9" i="3"/>
  <c r="J9" i="3"/>
  <c r="I9" i="3"/>
  <c r="H9" i="3"/>
  <c r="G9" i="3"/>
  <c r="F9" i="3"/>
  <c r="E9" i="3"/>
  <c r="D9" i="3"/>
  <c r="C9" i="3"/>
  <c r="O8" i="3"/>
  <c r="O9" i="3" s="1"/>
  <c r="O7" i="3"/>
</calcChain>
</file>

<file path=xl/sharedStrings.xml><?xml version="1.0" encoding="utf-8"?>
<sst xmlns="http://schemas.openxmlformats.org/spreadsheetml/2006/main" count="76" uniqueCount="70">
  <si>
    <t>Mar</t>
  </si>
  <si>
    <t>Diesel</t>
  </si>
  <si>
    <t>LPG</t>
  </si>
  <si>
    <t>CNG/LNG</t>
  </si>
  <si>
    <t>VOLKSWAGEN</t>
  </si>
  <si>
    <t>FORD</t>
  </si>
  <si>
    <t>OPEL</t>
  </si>
  <si>
    <t>AUDI</t>
  </si>
  <si>
    <t>BMW</t>
  </si>
  <si>
    <t>MERCEDES-BENZ</t>
  </si>
  <si>
    <t>RENAULT</t>
  </si>
  <si>
    <t>PEUGEOT</t>
  </si>
  <si>
    <t>HYUNDAI</t>
  </si>
  <si>
    <t>First registrations of used passenger cars in Poland*</t>
  </si>
  <si>
    <t>Make</t>
  </si>
  <si>
    <t>No.**</t>
  </si>
  <si>
    <t>Change % r/r</t>
  </si>
  <si>
    <t>* source: PZPM based on CEP</t>
  </si>
  <si>
    <t>First Registrations of Used Passenger Cars by Fuel Type</t>
  </si>
  <si>
    <t>share %</t>
  </si>
  <si>
    <t>thousand units</t>
  </si>
  <si>
    <t>Volume
Change y/y</t>
  </si>
  <si>
    <t>Market Share
Change y/y</t>
  </si>
  <si>
    <t>Petrol</t>
  </si>
  <si>
    <t>AFV / Others</t>
  </si>
  <si>
    <t>including:</t>
  </si>
  <si>
    <t>Electric</t>
  </si>
  <si>
    <t>Hybrid</t>
  </si>
  <si>
    <t>Hybrid Plug-In</t>
  </si>
  <si>
    <t>Others / N.A.</t>
  </si>
  <si>
    <t>Fuel Type</t>
  </si>
  <si>
    <t>Jan</t>
  </si>
  <si>
    <t>Feb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</si>
  <si>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</si>
  <si>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</si>
  <si>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</si>
  <si>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</si>
  <si>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</si>
  <si>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</si>
  <si>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</si>
  <si>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</si>
  <si>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</si>
  <si>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</si>
  <si>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%change y/y</t>
  </si>
  <si>
    <t>source: PZPM based on CEP</t>
  </si>
  <si>
    <t>Number of vehicles</t>
  </si>
  <si>
    <t>Share %</t>
  </si>
  <si>
    <t>&lt;=4 years</t>
  </si>
  <si>
    <t>&gt;4 years &amp;
&lt;=10 years</t>
  </si>
  <si>
    <t>&gt;10 years</t>
  </si>
  <si>
    <t>First Registrations of used Passenger Cars in Poland, 2024 - 2025
PZPM based on data from Centralna Ewidencja Pojazdow</t>
  </si>
  <si>
    <t>** based on registrations in 2025</t>
  </si>
  <si>
    <t>Age Structure Jan-Dec 2025</t>
  </si>
  <si>
    <t>473,7</t>
  </si>
  <si>
    <t>470,5</t>
  </si>
  <si>
    <t>+1,2 pp</t>
  </si>
  <si>
    <t>351,5</t>
  </si>
  <si>
    <t>318,4</t>
  </si>
  <si>
    <t>-2,7 pp</t>
  </si>
  <si>
    <t>57,3</t>
  </si>
  <si>
    <t>68,7</t>
  </si>
  <si>
    <t>+1,5 pp</t>
  </si>
  <si>
    <t>+0,1 pp</t>
  </si>
  <si>
    <t>+0,9 pp</t>
  </si>
  <si>
    <t>+0,6 pp</t>
  </si>
  <si>
    <t>-0,1 pp</t>
  </si>
  <si>
    <t>+0,0 pp</t>
  </si>
  <si>
    <t>January-December 2024</t>
  </si>
  <si>
    <t>January-December 2025</t>
  </si>
  <si>
    <t>VOLVO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</si>
</sst>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#,##0.0"/>
  </numFmts>
  <fonts count="18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 Nova"/>
      <family val="2"/>
    </font>
    <font>
      <b/>
      <sz val="10"/>
      <color rgb="FFFF0000"/>
      <name val="Arial Nova"/>
      <family val="2"/>
    </font>
    <font>
      <sz val="10"/>
      <name val="Arial Nova"/>
      <family val="2"/>
    </font>
    <font>
      <b/>
      <sz val="14"/>
      <name val="Arial Nova"/>
      <family val="2"/>
    </font>
    <font>
      <sz val="11"/>
      <name val="Arial Nova"/>
      <family val="2"/>
    </font>
    <font>
      <b/>
      <sz val="10"/>
      <color theme="0"/>
      <name val="Arial Nova"/>
      <family val="2"/>
    </font>
    <font>
      <b/>
      <sz val="10"/>
      <color rgb="FF000000"/>
      <name val="Arial Nova"/>
      <family val="2"/>
    </font>
    <font>
      <strike/>
      <sz val="10"/>
      <name val="Arial Nova"/>
      <family val="2"/>
    </font>
    <font>
      <sz val="14"/>
      <name val="Arial Nova"/>
      <family val="2"/>
    </font>
    <font>
      <b/>
      <sz val="14"/>
      <color theme="0"/>
      <name val="Arial Nova"/>
      <family val="2"/>
    </font>
    <font>
      <sz val="10"/>
      <color theme="0"/>
      <name val="Arial Nova"/>
      <family val="2"/>
    </font>
    <font>
      <sz val="10"/>
      <color rgb="FFFF0000"/>
      <name val="Arial Nova"/>
      <family val="2"/>
    </font>
    <font>
      <b/>
      <sz val="11"/>
      <name val="Arial Nova"/>
      <family val="2"/>
    </font>
    <font>
      <b/>
      <sz val="11"/>
      <color rgb="FF000000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7">
    <xf numFmtId="0" fontId="0" fillId="0" borderId="0" xfId="0"/>
    <xf numFmtId="165" fontId="4" fillId="0" borderId="11" xfId="3" applyNumberFormat="1" applyFont="1" applyBorder="1" applyAlignment="1">
      <alignment horizontal="center" vertical="center"/>
    </xf>
    <xf numFmtId="166" fontId="4" fillId="0" borderId="11" xfId="1" applyNumberFormat="1" applyFont="1" applyBorder="1" applyAlignment="1">
      <alignment horizontal="center" vertical="center"/>
    </xf>
    <xf numFmtId="166" fontId="4" fillId="3" borderId="11" xfId="1" applyNumberFormat="1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8" fillId="0" borderId="0" xfId="0" applyFont="1"/>
    <xf numFmtId="0" fontId="9" fillId="2" borderId="8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65" fontId="4" fillId="0" borderId="10" xfId="3" applyNumberFormat="1" applyFont="1" applyBorder="1" applyAlignment="1">
      <alignment horizontal="center" vertical="center"/>
    </xf>
    <xf numFmtId="10" fontId="6" fillId="0" borderId="0" xfId="0" applyNumberFormat="1" applyFont="1"/>
    <xf numFmtId="165" fontId="10" fillId="3" borderId="10" xfId="3" applyNumberFormat="1" applyFont="1" applyFill="1" applyBorder="1" applyAlignment="1">
      <alignment horizontal="center" vertical="center" wrapText="1"/>
    </xf>
    <xf numFmtId="165" fontId="6" fillId="0" borderId="0" xfId="0" applyNumberFormat="1" applyFont="1"/>
    <xf numFmtId="0" fontId="11" fillId="0" borderId="0" xfId="0" applyFont="1"/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0" fontId="12" fillId="0" borderId="0" xfId="0" applyFont="1" applyAlignment="1">
      <alignment horizontal="right" vertical="top"/>
    </xf>
    <xf numFmtId="0" fontId="7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166" fontId="4" fillId="0" borderId="10" xfId="1" applyNumberFormat="1" applyFont="1" applyBorder="1" applyAlignment="1">
      <alignment horizontal="center" vertical="center"/>
    </xf>
    <xf numFmtId="3" fontId="14" fillId="0" borderId="0" xfId="0" applyNumberFormat="1" applyFont="1" applyAlignment="1">
      <alignment vertical="center"/>
    </xf>
    <xf numFmtId="3" fontId="6" fillId="0" borderId="0" xfId="0" applyNumberFormat="1" applyFont="1"/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6" fillId="0" borderId="2" xfId="0" applyFont="1" applyBorder="1"/>
    <xf numFmtId="0" fontId="4" fillId="0" borderId="10" xfId="2" applyFont="1" applyBorder="1" applyAlignment="1">
      <alignment horizontal="left" vertical="center"/>
    </xf>
    <xf numFmtId="0" fontId="10" fillId="3" borderId="10" xfId="0" applyFont="1" applyFill="1" applyBorder="1" applyAlignment="1">
      <alignment horizontal="left" vertical="center" wrapText="1"/>
    </xf>
    <xf numFmtId="0" fontId="14" fillId="0" borderId="0" xfId="0" applyFont="1" applyAlignment="1">
      <alignment vertical="center" textRotation="90"/>
    </xf>
    <xf numFmtId="0" fontId="14" fillId="0" borderId="3" xfId="0" applyFont="1" applyBorder="1" applyAlignment="1">
      <alignment vertical="center" textRotation="90"/>
    </xf>
    <xf numFmtId="0" fontId="6" fillId="0" borderId="4" xfId="0" applyFont="1" applyBorder="1" applyAlignment="1">
      <alignment vertical="top"/>
    </xf>
    <xf numFmtId="0" fontId="6" fillId="0" borderId="0" xfId="0" applyFont="1" applyAlignment="1">
      <alignment vertical="top"/>
    </xf>
    <xf numFmtId="165" fontId="14" fillId="0" borderId="0" xfId="4" applyNumberFormat="1" applyFont="1"/>
    <xf numFmtId="166" fontId="10" fillId="3" borderId="10" xfId="1" applyNumberFormat="1" applyFont="1" applyFill="1" applyBorder="1" applyAlignment="1">
      <alignment horizontal="center" vertical="center"/>
    </xf>
    <xf numFmtId="3" fontId="17" fillId="3" borderId="10" xfId="1" applyNumberFormat="1" applyFont="1" applyFill="1" applyBorder="1" applyAlignment="1">
      <alignment horizontal="center" vertical="center" wrapText="1"/>
    </xf>
    <xf numFmtId="3" fontId="4" fillId="0" borderId="10" xfId="2" applyNumberFormat="1" applyFont="1" applyBorder="1" applyAlignment="1">
      <alignment horizontal="right" vertical="center" indent="1"/>
    </xf>
    <xf numFmtId="165" fontId="4" fillId="0" borderId="11" xfId="3" applyNumberFormat="1" applyFont="1" applyBorder="1" applyAlignment="1">
      <alignment horizontal="right" vertical="center" indent="1"/>
    </xf>
    <xf numFmtId="165" fontId="4" fillId="0" borderId="10" xfId="3" applyNumberFormat="1" applyFont="1" applyBorder="1" applyAlignment="1">
      <alignment horizontal="right" vertical="center" indent="1"/>
    </xf>
    <xf numFmtId="0" fontId="4" fillId="0" borderId="11" xfId="2" applyFont="1" applyBorder="1" applyAlignment="1">
      <alignment horizontal="right" vertical="center" indent="1"/>
    </xf>
    <xf numFmtId="3" fontId="10" fillId="3" borderId="10" xfId="0" applyNumberFormat="1" applyFont="1" applyFill="1" applyBorder="1" applyAlignment="1">
      <alignment horizontal="right" vertical="center" wrapText="1" indent="1"/>
    </xf>
    <xf numFmtId="165" fontId="4" fillId="3" borderId="11" xfId="3" applyNumberFormat="1" applyFont="1" applyFill="1" applyBorder="1" applyAlignment="1">
      <alignment horizontal="right" vertical="center" indent="1"/>
    </xf>
    <xf numFmtId="165" fontId="10" fillId="3" borderId="10" xfId="3" applyNumberFormat="1" applyFont="1" applyFill="1" applyBorder="1" applyAlignment="1">
      <alignment horizontal="right" vertical="center" wrapText="1" indent="1"/>
    </xf>
    <xf numFmtId="0" fontId="5" fillId="3" borderId="11" xfId="2" applyFont="1" applyFill="1" applyBorder="1" applyAlignment="1">
      <alignment horizontal="right" vertical="center" indent="1"/>
    </xf>
    <xf numFmtId="0" fontId="4" fillId="3" borderId="11" xfId="2" applyFont="1" applyFill="1" applyBorder="1" applyAlignment="1">
      <alignment horizontal="right" vertical="center" indent="1"/>
    </xf>
    <xf numFmtId="167" fontId="4" fillId="0" borderId="10" xfId="2" applyNumberFormat="1" applyFont="1" applyBorder="1" applyAlignment="1">
      <alignment horizontal="right" vertical="center" indent="1"/>
    </xf>
    <xf numFmtId="167" fontId="10" fillId="3" borderId="10" xfId="0" applyNumberFormat="1" applyFont="1" applyFill="1" applyBorder="1" applyAlignment="1">
      <alignment horizontal="right" vertical="center" wrapText="1" indent="1"/>
    </xf>
    <xf numFmtId="166" fontId="4" fillId="0" borderId="11" xfId="1" applyNumberFormat="1" applyFont="1" applyBorder="1" applyAlignment="1">
      <alignment vertical="center"/>
    </xf>
    <xf numFmtId="166" fontId="4" fillId="3" borderId="11" xfId="1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</cellXfs>
  <cellStyles count="5">
    <cellStyle name="Dziesiętny" xfId="1" builtinId="3"/>
    <cellStyle name="Normalny" xfId="0" builtinId="0"/>
    <cellStyle name="Normalny 2" xfId="2" xr:uid="{F8406928-CB06-4BA1-ABF0-4081CBC8B8B7}"/>
    <cellStyle name="Procentowy" xfId="3" builtinId="5"/>
    <cellStyle name="Procentowy 2" xfId="4" xr:uid="{E1332B26-038E-4FA6-8F75-C0E02DBEDB8A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Calibri"/>
                <a:cs typeface="Calibri"/>
              </a:rPr>
              <a:t>First Registrations of Used PC in Poland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Calibri"/>
                <a:cs typeface="Calibri"/>
              </a:rPr>
              <a:t>2024 - 2025</a:t>
            </a:r>
          </a:p>
        </c:rich>
      </c:tx>
      <c:layout>
        <c:manualLayout>
          <c:xMode val="edge"/>
          <c:yMode val="edge"/>
          <c:x val="0.25259726179561992"/>
          <c:y val="6.4584041031834902E-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053571428571425E-2"/>
          <c:y val="0.14534911229165207"/>
          <c:w val="0.79765667685717989"/>
          <c:h val="0.68475594620439884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'1 - quantity_age'!$B$7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3C8B"/>
            </a:solidFill>
          </c:spPr>
          <c:invertIfNegative val="0"/>
          <c:cat>
            <c:strRef>
              <c:f>'1 - quantity_age'!$C$6:$N$6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'1 - quantity_age'!$C$7:$N$7</c:f>
              <c:numCache>
                <c:formatCode>_-* #\ ##0\ _z_ł_-;\-* #\ ##0\ _z_ł_-;_-* "-"??\ _z_ł_-;_-@_-</c:formatCode>
                <c:ptCount val="12"/>
                <c:pt idx="0">
                  <c:v>66186</c:v>
                </c:pt>
                <c:pt idx="1">
                  <c:v>72408</c:v>
                </c:pt>
                <c:pt idx="2">
                  <c:v>77918</c:v>
                </c:pt>
                <c:pt idx="3">
                  <c:v>79087</c:v>
                </c:pt>
                <c:pt idx="4">
                  <c:v>72082</c:v>
                </c:pt>
                <c:pt idx="5">
                  <c:v>71814</c:v>
                </c:pt>
                <c:pt idx="6">
                  <c:v>79987</c:v>
                </c:pt>
                <c:pt idx="7">
                  <c:v>72310</c:v>
                </c:pt>
                <c:pt idx="8">
                  <c:v>74241</c:v>
                </c:pt>
                <c:pt idx="9">
                  <c:v>84992</c:v>
                </c:pt>
                <c:pt idx="10">
                  <c:v>66966</c:v>
                </c:pt>
                <c:pt idx="11">
                  <c:v>64519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87-42E7-98D8-11063B91BD34}"/>
            </c:ext>
          </c:extLst>
        </c:ser>
        <c:ser>
          <c:idx val="0"/>
          <c:order val="1"/>
          <c:tx>
            <c:strRef>
              <c:f>'1 - quantity_age'!$B$8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</c:spPr>
          <c:invertIfNegative val="0"/>
          <c:val>
            <c:numRef>
              <c:f>'1 - quantity_age'!$C$8:$N$8</c:f>
              <c:numCache>
                <c:formatCode>_-* #\ ##0\ _z_ł_-;\-* #\ ##0\ _z_ł_-;_-* "-"??\ _z_ł_-;_-@_-</c:formatCode>
                <c:ptCount val="12"/>
                <c:pt idx="0">
                  <c:v>69287</c:v>
                </c:pt>
                <c:pt idx="1">
                  <c:v>69649</c:v>
                </c:pt>
                <c:pt idx="2">
                  <c:v>77652</c:v>
                </c:pt>
                <c:pt idx="3">
                  <c:v>79122</c:v>
                </c:pt>
                <c:pt idx="4">
                  <c:v>72653</c:v>
                </c:pt>
                <c:pt idx="5">
                  <c:v>69240</c:v>
                </c:pt>
                <c:pt idx="6">
                  <c:v>78331</c:v>
                </c:pt>
                <c:pt idx="7">
                  <c:v>66914</c:v>
                </c:pt>
                <c:pt idx="8" formatCode="#,##0">
                  <c:v>73773</c:v>
                </c:pt>
                <c:pt idx="9">
                  <c:v>77057</c:v>
                </c:pt>
                <c:pt idx="10">
                  <c:v>59809</c:v>
                </c:pt>
                <c:pt idx="11">
                  <c:v>64074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87-42E7-98D8-11063B91B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3135487"/>
        <c:axId val="1"/>
      </c:barChart>
      <c:catAx>
        <c:axId val="50313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_-* #\ ##0\ _z_ł_-;\-* #\ ##0\ _z_ł_-;_-* &quot;-&quot;??\ _z_ł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50313548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4408169090558525"/>
          <c:y val="0.94371985402762693"/>
          <c:w val="0.10508803372574918"/>
          <c:h val="4.0778018383909806E-2"/>
        </c:manualLayout>
      </c:layout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 sz="1200" b="1"/>
              <a:t>First Registrations</a:t>
            </a:r>
            <a:r>
              <a:rPr lang="pl-PL" sz="1200" b="1" baseline="0"/>
              <a:t> of Used Vehicles</a:t>
            </a:r>
          </a:p>
          <a:p>
            <a:pPr>
              <a:defRPr/>
            </a:pPr>
            <a:r>
              <a:rPr lang="pl-PL" sz="1200" b="1" baseline="0"/>
              <a:t>in year 2025 - age structure</a:t>
            </a:r>
            <a:endParaRPr lang="pl-PL" sz="1200" b="1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781848549922994"/>
          <c:y val="0.2530492707398917"/>
          <c:w val="0.49630836935056682"/>
          <c:h val="0.65915224934806216"/>
        </c:manualLayout>
      </c:layout>
      <c:pieChart>
        <c:varyColors val="1"/>
        <c:ser>
          <c:idx val="0"/>
          <c:order val="0"/>
          <c:spPr>
            <a:solidFill>
              <a:srgbClr val="153C8B"/>
            </a:solidFill>
          </c:spPr>
          <c:dPt>
            <c:idx val="0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0-3875-4666-BF64-FD72EEB951A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875-4666-BF64-FD72EEB951AA}"/>
              </c:ext>
            </c:extLst>
          </c:dPt>
          <c:dPt>
            <c:idx val="2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2-3875-4666-BF64-FD72EEB951AA}"/>
              </c:ext>
            </c:extLst>
          </c:dPt>
          <c:dLbls>
            <c:dLbl>
              <c:idx val="0"/>
              <c:layout>
                <c:manualLayout>
                  <c:x val="7.9707757383962546E-2"/>
                  <c:y val="2.9775019496087737E-2"/>
                </c:manualLayout>
              </c:layout>
              <c:spPr/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75-4666-BF64-FD72EEB951AA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875-4666-BF64-FD72EEB951A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'1 - quantity_age'!$K$13:$K$15</c:f>
              <c:strCache>
                <c:ptCount val="3"/>
                <c:pt idx="0">
                  <c:v>&lt;=4 years</c:v>
                </c:pt>
                <c:pt idx="1">
                  <c:v>&gt;4 years &amp;
&lt;=10 years</c:v>
                </c:pt>
                <c:pt idx="2">
                  <c:v>&gt;10 years</c:v>
                </c:pt>
              </c:strCache>
            </c:strRef>
          </c:cat>
          <c:val>
            <c:numRef>
              <c:f>'1 - quantity_age'!$M$13:$M$15</c:f>
              <c:numCache>
                <c:formatCode>0.0%</c:formatCode>
                <c:ptCount val="3"/>
                <c:pt idx="0">
                  <c:v>0.10930780353561267</c:v>
                </c:pt>
                <c:pt idx="1">
                  <c:v>0.35121973972666637</c:v>
                </c:pt>
                <c:pt idx="2">
                  <c:v>0.53947245673772093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75-4666-BF64-FD72EEB95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335051153443264"/>
          <c:y val="0.36620846383104261"/>
          <c:w val="0.20796327206614937"/>
          <c:h val="0.37479258235735158"/>
        </c:manualLayout>
      </c:layout>
      <c:overlay val="0"/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>
                <a:solidFill>
                  <a:schemeClr val="tx1"/>
                </a:solidFill>
                <a:latin typeface="Arial Nova" panose="020B0504020202020204" pitchFamily="34" charset="0"/>
              </a:rPr>
              <a:t>First</a:t>
            </a:r>
            <a:r>
              <a:rPr lang="pl-PL" b="1" baseline="0">
                <a:solidFill>
                  <a:schemeClr val="tx1"/>
                </a:solidFill>
                <a:latin typeface="Arial Nova" panose="020B0504020202020204" pitchFamily="34" charset="0"/>
              </a:rPr>
              <a:t> registrations </a:t>
            </a:r>
            <a:r>
              <a:rPr lang="pl-PL" b="1">
                <a:solidFill>
                  <a:schemeClr val="tx1"/>
                </a:solidFill>
                <a:latin typeface="Arial Nova" panose="020B0504020202020204" pitchFamily="34" charset="0"/>
              </a:rPr>
              <a:t>- used</a:t>
            </a:r>
            <a:r>
              <a:rPr lang="pl-PL" b="1" baseline="0">
                <a:solidFill>
                  <a:schemeClr val="tx1"/>
                </a:solidFill>
                <a:latin typeface="Arial Nova" panose="020B0504020202020204" pitchFamily="34" charset="0"/>
              </a:rPr>
              <a:t> passenger cars</a:t>
            </a:r>
            <a:r>
              <a:rPr lang="pl-PL" b="1">
                <a:solidFill>
                  <a:schemeClr val="tx1"/>
                </a:solidFill>
                <a:latin typeface="Arial Nova" panose="020B0504020202020204" pitchFamily="34" charset="0"/>
              </a:rPr>
              <a:t>
imported to Poland - TOP 10 in</a:t>
            </a:r>
            <a:r>
              <a:rPr lang="pl-PL" b="1" baseline="0">
                <a:solidFill>
                  <a:schemeClr val="tx1"/>
                </a:solidFill>
                <a:latin typeface="Arial Nova" panose="020B0504020202020204" pitchFamily="34" charset="0"/>
              </a:rPr>
              <a:t> </a:t>
            </a:r>
            <a:r>
              <a:rPr lang="pl-PL" b="1">
                <a:solidFill>
                  <a:schemeClr val="tx1"/>
                </a:solidFill>
                <a:latin typeface="Arial Nova" panose="020B0504020202020204" pitchFamily="34" charset="0"/>
              </a:rPr>
              <a:t>2025</a:t>
            </a:r>
          </a:p>
        </c:rich>
      </c:tx>
      <c:layout>
        <c:manualLayout>
          <c:xMode val="edge"/>
          <c:yMode val="edge"/>
          <c:x val="0.29321256319470135"/>
          <c:y val="3.1400966183574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768546872093145E-2"/>
          <c:y val="0.13379901960784313"/>
          <c:w val="0.91009582925511101"/>
          <c:h val="0.6778931218156554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'3 - TOP_brands'!$F$7</c:f>
              <c:strCache>
                <c:ptCount val="1"/>
                <c:pt idx="0">
                  <c:v>January-December 2024</c:v>
                </c:pt>
              </c:strCache>
            </c:strRef>
          </c:tx>
          <c:spPr>
            <a:solidFill>
              <a:srgbClr val="94CBEE"/>
            </a:solidFill>
            <a:ln w="25400">
              <a:noFill/>
            </a:ln>
          </c:spPr>
          <c:invertIfNegative val="0"/>
          <c:cat>
            <c:strRef>
              <c:f>'3 - TOP_brands'!$E$8:$E$17</c:f>
              <c:strCache>
                <c:ptCount val="10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  <c:pt idx="5">
                  <c:v>MERCEDES-BENZ</c:v>
                </c:pt>
                <c:pt idx="6">
                  <c:v>PEUGEOT</c:v>
                </c:pt>
                <c:pt idx="7">
                  <c:v>HYUNDAI</c:v>
                </c:pt>
                <c:pt idx="8">
                  <c:v>RENAULT</c:v>
                </c:pt>
                <c:pt idx="9">
                  <c:v>VOLVO</c:v>
                </c:pt>
              </c:strCache>
            </c:strRef>
          </c:cat>
          <c:val>
            <c:numRef>
              <c:f>'3 - TOP_brands'!$F$8:$F$17</c:f>
              <c:numCache>
                <c:formatCode>_-* #\ ##0\ _z_ł_-;\-* #\ ##0\ _z_ł_-;_-* "-"??\ _z_ł_-;_-@_-</c:formatCode>
                <c:ptCount val="10"/>
                <c:pt idx="0">
                  <c:v>86948</c:v>
                </c:pt>
                <c:pt idx="1">
                  <c:v>83123</c:v>
                </c:pt>
                <c:pt idx="2">
                  <c:v>79170</c:v>
                </c:pt>
                <c:pt idx="3">
                  <c:v>71679</c:v>
                </c:pt>
                <c:pt idx="4">
                  <c:v>56707</c:v>
                </c:pt>
                <c:pt idx="5">
                  <c:v>42597</c:v>
                </c:pt>
                <c:pt idx="6">
                  <c:v>40574</c:v>
                </c:pt>
                <c:pt idx="7">
                  <c:v>38703</c:v>
                </c:pt>
                <c:pt idx="8">
                  <c:v>40514</c:v>
                </c:pt>
                <c:pt idx="9">
                  <c:v>32408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DB-46B8-854D-DB37B2207146}"/>
            </c:ext>
          </c:extLst>
        </c:ser>
        <c:ser>
          <c:idx val="0"/>
          <c:order val="1"/>
          <c:tx>
            <c:strRef>
              <c:f>'3 - TOP_brands'!$G$7</c:f>
              <c:strCache>
                <c:ptCount val="1"/>
                <c:pt idx="0">
                  <c:v>January-December 2025</c:v>
                </c:pt>
              </c:strCache>
            </c:strRef>
          </c:tx>
          <c:spPr>
            <a:solidFill>
              <a:srgbClr val="153C8B"/>
            </a:solidFill>
            <a:ln w="25400">
              <a:noFill/>
            </a:ln>
          </c:spPr>
          <c:invertIfNegative val="0"/>
          <c:cat>
            <c:strRef>
              <c:f>'3 - TOP_brands'!$E$8:$E$17</c:f>
              <c:strCache>
                <c:ptCount val="10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  <c:pt idx="5">
                  <c:v>MERCEDES-BENZ</c:v>
                </c:pt>
                <c:pt idx="6">
                  <c:v>PEUGEOT</c:v>
                </c:pt>
                <c:pt idx="7">
                  <c:v>HYUNDAI</c:v>
                </c:pt>
                <c:pt idx="8">
                  <c:v>RENAULT</c:v>
                </c:pt>
                <c:pt idx="9">
                  <c:v>VOLVO</c:v>
                </c:pt>
              </c:strCache>
            </c:strRef>
          </c:cat>
          <c:val>
            <c:numRef>
              <c:f>'3 - TOP_brands'!$G$8:$G$17</c:f>
              <c:numCache>
                <c:formatCode>_-* #\ ##0\ _z_ł_-;\-* #\ ##0\ _z_ł_-;_-* "-"??\ _z_ł_-;_-@_-</c:formatCode>
                <c:ptCount val="10"/>
                <c:pt idx="0">
                  <c:v>80968</c:v>
                </c:pt>
                <c:pt idx="1">
                  <c:v>79394</c:v>
                </c:pt>
                <c:pt idx="2">
                  <c:v>74435</c:v>
                </c:pt>
                <c:pt idx="3">
                  <c:v>64546</c:v>
                </c:pt>
                <c:pt idx="4">
                  <c:v>54311</c:v>
                </c:pt>
                <c:pt idx="5">
                  <c:v>44980</c:v>
                </c:pt>
                <c:pt idx="6">
                  <c:v>41835</c:v>
                </c:pt>
                <c:pt idx="7">
                  <c:v>40417</c:v>
                </c:pt>
                <c:pt idx="8">
                  <c:v>36987</c:v>
                </c:pt>
                <c:pt idx="9">
                  <c:v>31484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DB-46B8-854D-DB37B2207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8352799"/>
        <c:axId val="1"/>
      </c:barChart>
      <c:catAx>
        <c:axId val="508352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z_ł_-;\-* #\ ##0\ _z_ł_-;_-* &quot;-&quot;??\ _z_ł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083527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848339489758261"/>
          <c:y val="0.94927060747841308"/>
          <c:w val="0.51381340431987099"/>
          <c:h val="5.0726310989760832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9</xdr:row>
      <xdr:rowOff>314325</xdr:rowOff>
    </xdr:from>
    <xdr:to>
      <xdr:col>9</xdr:col>
      <xdr:colOff>409575</xdr:colOff>
      <xdr:row>24</xdr:row>
      <xdr:rowOff>154781</xdr:rowOff>
    </xdr:to>
    <xdr:graphicFrame macro="">
      <xdr:nvGraphicFramePr>
        <xdr:cNvPr id="5155752" name="Wykres 1">
          <a:extLst>
            <a:ext uri="{FF2B5EF4-FFF2-40B4-BE49-F238E27FC236}">
              <a16:creationId xmlns:a16="http://schemas.microsoft.com/office/drawing/2014/main" id="{E34D7651-FE2B-86B0-8F3E-15C9726AA7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933450</xdr:colOff>
      <xdr:row>16</xdr:row>
      <xdr:rowOff>76200</xdr:rowOff>
    </xdr:from>
    <xdr:to>
      <xdr:col>14</xdr:col>
      <xdr:colOff>258536</xdr:colOff>
      <xdr:row>25</xdr:row>
      <xdr:rowOff>114300</xdr:rowOff>
    </xdr:to>
    <xdr:graphicFrame macro="">
      <xdr:nvGraphicFramePr>
        <xdr:cNvPr id="5155753" name="Wykres 8">
          <a:extLst>
            <a:ext uri="{FF2B5EF4-FFF2-40B4-BE49-F238E27FC236}">
              <a16:creationId xmlns:a16="http://schemas.microsoft.com/office/drawing/2014/main" id="{2E75B3F4-ABC1-7536-E928-DB6AD7B38B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0</xdr:row>
      <xdr:rowOff>114300</xdr:rowOff>
    </xdr:from>
    <xdr:to>
      <xdr:col>3</xdr:col>
      <xdr:colOff>314325</xdr:colOff>
      <xdr:row>2</xdr:row>
      <xdr:rowOff>0</xdr:rowOff>
    </xdr:to>
    <xdr:pic>
      <xdr:nvPicPr>
        <xdr:cNvPr id="5155754" name="Obraz 2">
          <a:extLst>
            <a:ext uri="{FF2B5EF4-FFF2-40B4-BE49-F238E27FC236}">
              <a16:creationId xmlns:a16="http://schemas.microsoft.com/office/drawing/2014/main" id="{8ACC6F2A-C40F-6EEC-31C0-BD8BF5FED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14300"/>
          <a:ext cx="24384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2" name="pole tekstowe 1"/>
        <cdr:cNvSpPr txBox="1"/>
      </cdr:nvSpPr>
      <cdr:spPr>
        <a:xfrm xmlns:a="http://schemas.openxmlformats.org/drawingml/2006/main">
          <a:off x="0" y="0"/>
          <a:ext cx="4610100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pl-PL" sz="1300" b="1">
              <a:effectLst/>
              <a:latin typeface="+mn-lt"/>
              <a:ea typeface="+mn-ea"/>
              <a:cs typeface="+mn-cs"/>
            </a:rPr>
            <a:t>Pierwsze rejestracje używanych</a:t>
          </a:r>
          <a:r>
            <a:rPr lang="pl-PL" sz="1300" b="1" baseline="0">
              <a:effectLst/>
              <a:latin typeface="+mn-lt"/>
              <a:ea typeface="+mn-ea"/>
              <a:cs typeface="+mn-cs"/>
            </a:rPr>
            <a:t> samochodów osobowych</a:t>
          </a:r>
          <a:endParaRPr lang="pl-PL" sz="1300">
            <a:effectLst/>
          </a:endParaRPr>
        </a:p>
        <a:p xmlns:a="http://schemas.openxmlformats.org/drawingml/2006/main">
          <a:pPr algn="ctr"/>
          <a:r>
            <a:rPr lang="pl-PL" sz="1300" b="1" baseline="0">
              <a:effectLst/>
              <a:latin typeface="+mn-lt"/>
              <a:ea typeface="+mn-ea"/>
              <a:cs typeface="+mn-cs"/>
            </a:rPr>
            <a:t>w 2018r - sturktura wieku</a:t>
          </a:r>
          <a:endParaRPr lang="pl-PL" sz="1300">
            <a:effectLst/>
          </a:endParaRPr>
        </a:p>
        <a:p xmlns:a="http://schemas.openxmlformats.org/drawingml/2006/main">
          <a:pPr algn="ctr"/>
          <a:endParaRPr lang="pl-PL" sz="1300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3" name="pole tekstowe 1"/>
        <cdr:cNvSpPr txBox="1"/>
      </cdr:nvSpPr>
      <cdr:spPr>
        <a:xfrm xmlns:a="http://schemas.openxmlformats.org/drawingml/2006/main">
          <a:off x="16650" y="3175"/>
          <a:ext cx="4595831" cy="5714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sty-lut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4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sty-mar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5" name="pole tekstowe 1"/>
        <cdr:cNvSpPr txBox="1"/>
      </cdr:nvSpPr>
      <cdr:spPr>
        <a:xfrm xmlns:a="http://schemas.openxmlformats.org/drawingml/2006/main">
          <a:off x="23785" y="3175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sty-kwi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6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sty-maj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7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sty-cze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8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sty-lip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9" name="pole tekstowe 1"/>
        <cdr:cNvSpPr txBox="1"/>
      </cdr:nvSpPr>
      <cdr:spPr>
        <a:xfrm xmlns:a="http://schemas.openxmlformats.org/drawingml/2006/main">
          <a:off x="23785" y="3175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sty-sie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10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sty-paź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11" name="pole tekstowe 1"/>
        <cdr:cNvSpPr txBox="1"/>
      </cdr:nvSpPr>
      <cdr:spPr>
        <a:xfrm xmlns:a="http://schemas.openxmlformats.org/drawingml/2006/main">
          <a:off x="50800" y="5080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sty-gru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12" name="pole tekstowe 1"/>
        <cdr:cNvSpPr txBox="1"/>
      </cdr:nvSpPr>
      <cdr:spPr>
        <a:xfrm xmlns:a="http://schemas.openxmlformats.org/drawingml/2006/main">
          <a:off x="50800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sty-gru 2021r - sturktura wieku</a:t>
          </a:r>
          <a:endParaRPr lang="pl-PL" sz="13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3</xdr:col>
      <xdr:colOff>718306</xdr:colOff>
      <xdr:row>1</xdr:row>
      <xdr:rowOff>304800</xdr:rowOff>
    </xdr:to>
    <xdr:pic>
      <xdr:nvPicPr>
        <xdr:cNvPr id="5646845" name="Obraz 1">
          <a:extLst>
            <a:ext uri="{FF2B5EF4-FFF2-40B4-BE49-F238E27FC236}">
              <a16:creationId xmlns:a16="http://schemas.microsoft.com/office/drawing/2014/main" id="{B265E751-CA8C-FC58-5875-8280E1B48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76200"/>
          <a:ext cx="24574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81341</xdr:colOff>
      <xdr:row>3</xdr:row>
      <xdr:rowOff>40821</xdr:rowOff>
    </xdr:from>
    <xdr:to>
      <xdr:col>15</xdr:col>
      <xdr:colOff>206827</xdr:colOff>
      <xdr:row>15</xdr:row>
      <xdr:rowOff>296187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6399163F-634B-19FE-EA83-DBB4DC076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8305" y="802821"/>
          <a:ext cx="7133165" cy="4555223"/>
        </a:xfrm>
        <a:prstGeom prst="rect">
          <a:avLst/>
        </a:prstGeom>
      </xdr:spPr>
    </xdr:pic>
    <xdr:clientData/>
  </xdr:twoCellAnchor>
  <xdr:twoCellAnchor editAs="oneCell">
    <xdr:from>
      <xdr:col>8</xdr:col>
      <xdr:colOff>81341</xdr:colOff>
      <xdr:row>1</xdr:row>
      <xdr:rowOff>312963</xdr:rowOff>
    </xdr:from>
    <xdr:to>
      <xdr:col>16</xdr:col>
      <xdr:colOff>233741</xdr:colOff>
      <xdr:row>16</xdr:row>
      <xdr:rowOff>214543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DC79AFA-E0FC-4F66-8AF6-0CE62E81F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8305" y="653142"/>
          <a:ext cx="7772400" cy="4963437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2</xdr:row>
      <xdr:rowOff>17001</xdr:rowOff>
    </xdr:from>
    <xdr:to>
      <xdr:col>15</xdr:col>
      <xdr:colOff>476250</xdr:colOff>
      <xdr:row>16</xdr:row>
      <xdr:rowOff>105687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660304BA-735F-B00E-84D6-1F0063B22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683751"/>
          <a:ext cx="7397750" cy="4724186"/>
        </a:xfrm>
        <a:prstGeom prst="rect">
          <a:avLst/>
        </a:prstGeom>
      </xdr:spPr>
    </xdr:pic>
    <xdr:clientData/>
  </xdr:twoCellAnchor>
  <xdr:twoCellAnchor editAs="oneCell">
    <xdr:from>
      <xdr:col>8</xdr:col>
      <xdr:colOff>111125</xdr:colOff>
      <xdr:row>3</xdr:row>
      <xdr:rowOff>31750</xdr:rowOff>
    </xdr:from>
    <xdr:to>
      <xdr:col>15</xdr:col>
      <xdr:colOff>396875</xdr:colOff>
      <xdr:row>16</xdr:row>
      <xdr:rowOff>169398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8593FEF-C92A-4FCD-9413-7E8E1D8D3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0875" y="777875"/>
          <a:ext cx="7350125" cy="46937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41275</xdr:rowOff>
    </xdr:from>
    <xdr:to>
      <xdr:col>4</xdr:col>
      <xdr:colOff>971550</xdr:colOff>
      <xdr:row>3</xdr:row>
      <xdr:rowOff>107950</xdr:rowOff>
    </xdr:to>
    <xdr:pic>
      <xdr:nvPicPr>
        <xdr:cNvPr id="6527022" name="Obraz 1">
          <a:extLst>
            <a:ext uri="{FF2B5EF4-FFF2-40B4-BE49-F238E27FC236}">
              <a16:creationId xmlns:a16="http://schemas.microsoft.com/office/drawing/2014/main" id="{3E39A681-9C20-A446-4BF0-A51B52465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1275"/>
          <a:ext cx="2282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142876</xdr:colOff>
      <xdr:row>5</xdr:row>
      <xdr:rowOff>31749</xdr:rowOff>
    </xdr:from>
    <xdr:to>
      <xdr:col>20</xdr:col>
      <xdr:colOff>190501</xdr:colOff>
      <xdr:row>17</xdr:row>
      <xdr:rowOff>114299</xdr:rowOff>
    </xdr:to>
    <xdr:graphicFrame macro="">
      <xdr:nvGraphicFramePr>
        <xdr:cNvPr id="6527023" name="Wykres 2">
          <a:extLst>
            <a:ext uri="{FF2B5EF4-FFF2-40B4-BE49-F238E27FC236}">
              <a16:creationId xmlns:a16="http://schemas.microsoft.com/office/drawing/2014/main" id="{8FAB530B-42EB-7C7F-3A8D-AD59363BDB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E933C-B950-4E48-98C1-BFF95CF56A96}">
  <sheetPr codeName="Arkusz1">
    <pageSetUpPr autoPageBreaks="0" fitToPage="1"/>
  </sheetPr>
  <dimension ref="B1:U27"/>
  <sheetViews>
    <sheetView showGridLines="0" tabSelected="1" zoomScale="60" zoomScaleNormal="60" zoomScalePageLayoutView="55" workbookViewId="0"/>
  </sheetViews>
  <sheetFormatPr defaultColWidth="9.140625" defaultRowHeight="12.75" x14ac:dyDescent="0.2"/>
  <cols>
    <col min="1" max="1" width="2.7109375" style="4" customWidth="1"/>
    <col min="2" max="2" width="16.7109375" style="4" customWidth="1"/>
    <col min="3" max="14" width="15.140625" style="4" customWidth="1"/>
    <col min="15" max="15" width="14.42578125" style="4" bestFit="1" customWidth="1"/>
    <col min="16" max="16" width="9.140625" style="4"/>
    <col min="17" max="18" width="9.140625" style="16" customWidth="1"/>
    <col min="19" max="21" width="9.140625" style="17" customWidth="1"/>
    <col min="22" max="16384" width="9.140625" style="4"/>
  </cols>
  <sheetData>
    <row r="1" spans="2:18" ht="26.25" customHeight="1" x14ac:dyDescent="0.2"/>
    <row r="2" spans="2:18" ht="26.25" customHeight="1" x14ac:dyDescent="0.2">
      <c r="O2" s="18"/>
    </row>
    <row r="3" spans="2:18" ht="12" customHeight="1" x14ac:dyDescent="0.2">
      <c r="O3" s="18"/>
    </row>
    <row r="4" spans="2:18" ht="43.5" customHeight="1" x14ac:dyDescent="0.2">
      <c r="B4" s="49" t="s">
        <v>50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2:18" ht="18.75" customHeight="1" x14ac:dyDescent="0.2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2:18" ht="26.25" customHeight="1" thickBot="1" x14ac:dyDescent="0.25">
      <c r="B6" s="8"/>
      <c r="C6" s="8" t="s">
        <v>31</v>
      </c>
      <c r="D6" s="8" t="s">
        <v>32</v>
      </c>
      <c r="E6" s="8" t="s">
        <v>0</v>
      </c>
      <c r="F6" s="8" t="s">
        <v>33</v>
      </c>
      <c r="G6" s="8" t="s">
        <v>34</v>
      </c>
      <c r="H6" s="8" t="s">
        <v>35</v>
      </c>
      <c r="I6" s="8" t="s">
        <v>36</v>
      </c>
      <c r="J6" s="8" t="s">
        <v>37</v>
      </c>
      <c r="K6" s="8" t="s">
        <v>38</v>
      </c>
      <c r="L6" s="8" t="s">
        <v>39</v>
      </c>
      <c r="M6" s="8" t="s">
        <v>40</v>
      </c>
      <c r="N6" s="8" t="s">
        <v>41</v>
      </c>
      <c r="O6" s="8" t="s">
        <v>42</v>
      </c>
      <c r="Q6" s="20"/>
      <c r="R6" s="20"/>
    </row>
    <row r="7" spans="2:18" ht="26.25" customHeight="1" thickBot="1" x14ac:dyDescent="0.25">
      <c r="B7" s="8">
        <v>2024</v>
      </c>
      <c r="C7" s="21">
        <v>66186</v>
      </c>
      <c r="D7" s="2">
        <v>72408</v>
      </c>
      <c r="E7" s="21">
        <v>77918</v>
      </c>
      <c r="F7" s="2">
        <v>79087</v>
      </c>
      <c r="G7" s="21">
        <v>72082</v>
      </c>
      <c r="H7" s="2">
        <v>71814</v>
      </c>
      <c r="I7" s="21">
        <v>79987</v>
      </c>
      <c r="J7" s="2">
        <v>72310</v>
      </c>
      <c r="K7" s="21">
        <v>74241</v>
      </c>
      <c r="L7" s="2">
        <v>84992</v>
      </c>
      <c r="M7" s="21">
        <v>66966</v>
      </c>
      <c r="N7" s="2">
        <v>64519</v>
      </c>
      <c r="O7" s="21">
        <f>SUM(C7:N7)</f>
        <v>882510</v>
      </c>
      <c r="Q7" s="22"/>
      <c r="R7" s="22"/>
    </row>
    <row r="8" spans="2:18" ht="26.25" customHeight="1" thickBot="1" x14ac:dyDescent="0.25">
      <c r="B8" s="8">
        <v>2025</v>
      </c>
      <c r="C8" s="34">
        <v>69287</v>
      </c>
      <c r="D8" s="3">
        <v>69649</v>
      </c>
      <c r="E8" s="34">
        <v>77652</v>
      </c>
      <c r="F8" s="3">
        <v>79122</v>
      </c>
      <c r="G8" s="34">
        <v>72653</v>
      </c>
      <c r="H8" s="3">
        <v>69240</v>
      </c>
      <c r="I8" s="34">
        <v>78331</v>
      </c>
      <c r="J8" s="3">
        <v>66914</v>
      </c>
      <c r="K8" s="35">
        <v>73773</v>
      </c>
      <c r="L8" s="3">
        <v>77057</v>
      </c>
      <c r="M8" s="34">
        <v>59809</v>
      </c>
      <c r="N8" s="3">
        <v>64074</v>
      </c>
      <c r="O8" s="34">
        <f>SUM(C8:N8)</f>
        <v>857561</v>
      </c>
      <c r="Q8" s="22"/>
      <c r="R8" s="22"/>
    </row>
    <row r="9" spans="2:18" ht="26.25" customHeight="1" thickBot="1" x14ac:dyDescent="0.25">
      <c r="B9" s="8" t="s">
        <v>43</v>
      </c>
      <c r="C9" s="9">
        <f>+C8/C7-1</f>
        <v>4.6852808751095321E-2</v>
      </c>
      <c r="D9" s="1">
        <f>IF(D8="","",+D8/D7-1)</f>
        <v>-3.8103524472434036E-2</v>
      </c>
      <c r="E9" s="9">
        <f t="shared" ref="E9:N9" si="0">IF(E8="","",+E8/E7-1)</f>
        <v>-3.4138453245720068E-3</v>
      </c>
      <c r="F9" s="1">
        <f t="shared" si="0"/>
        <v>4.4255060882325559E-4</v>
      </c>
      <c r="G9" s="9">
        <f>IF(G8="","",+G8/G7-1)</f>
        <v>7.92153380871774E-3</v>
      </c>
      <c r="H9" s="1">
        <f t="shared" si="0"/>
        <v>-3.5842593366195996E-2</v>
      </c>
      <c r="I9" s="9">
        <f t="shared" si="0"/>
        <v>-2.0703364296698168E-2</v>
      </c>
      <c r="J9" s="1">
        <f t="shared" si="0"/>
        <v>-7.4623150324989673E-2</v>
      </c>
      <c r="K9" s="9">
        <f t="shared" si="0"/>
        <v>-6.3037943993211609E-3</v>
      </c>
      <c r="L9" s="1">
        <v>-9.3361728162650648E-2</v>
      </c>
      <c r="M9" s="9">
        <f t="shared" si="0"/>
        <v>-0.10687513066332166</v>
      </c>
      <c r="N9" s="1">
        <f t="shared" si="0"/>
        <v>-6.8971930749082144E-3</v>
      </c>
      <c r="O9" s="9">
        <f ca="1">+O8/SUM(OFFSET(C7,0,0,,COUNTA(C8:N8)))-1</f>
        <v>-2.8270501184122554E-2</v>
      </c>
    </row>
    <row r="10" spans="2:18" ht="26.25" customHeight="1" x14ac:dyDescent="0.2">
      <c r="D10" s="23"/>
      <c r="P10" s="23"/>
    </row>
    <row r="11" spans="2:18" ht="26.25" customHeight="1" x14ac:dyDescent="0.2">
      <c r="K11" s="50" t="s">
        <v>52</v>
      </c>
      <c r="L11" s="51"/>
      <c r="M11" s="51"/>
      <c r="O11" s="16"/>
    </row>
    <row r="12" spans="2:18" ht="26.25" customHeight="1" thickBot="1" x14ac:dyDescent="0.25">
      <c r="K12" s="8"/>
      <c r="L12" s="8" t="s">
        <v>45</v>
      </c>
      <c r="M12" s="8" t="s">
        <v>46</v>
      </c>
      <c r="O12" s="16"/>
    </row>
    <row r="13" spans="2:18" ht="26.25" customHeight="1" thickBot="1" x14ac:dyDescent="0.25">
      <c r="K13" s="8" t="s">
        <v>47</v>
      </c>
      <c r="L13" s="2">
        <v>93738</v>
      </c>
      <c r="M13" s="9">
        <v>0.10930780353561267</v>
      </c>
      <c r="O13" s="16"/>
    </row>
    <row r="14" spans="2:18" ht="26.25" customHeight="1" thickBot="1" x14ac:dyDescent="0.25">
      <c r="K14" s="8" t="s">
        <v>48</v>
      </c>
      <c r="L14" s="3">
        <v>301192</v>
      </c>
      <c r="M14" s="11">
        <v>0.35121973972666637</v>
      </c>
      <c r="O14" s="16"/>
    </row>
    <row r="15" spans="2:18" ht="26.25" customHeight="1" thickBot="1" x14ac:dyDescent="0.25">
      <c r="K15" s="8" t="s">
        <v>49</v>
      </c>
      <c r="L15" s="2">
        <v>462630</v>
      </c>
      <c r="M15" s="9">
        <v>0.53947245673772093</v>
      </c>
      <c r="O15" s="16"/>
    </row>
    <row r="16" spans="2:18" ht="26.25" customHeight="1" thickBot="1" x14ac:dyDescent="0.25">
      <c r="K16" s="8" t="s">
        <v>42</v>
      </c>
      <c r="L16" s="3">
        <v>857560</v>
      </c>
      <c r="M16" s="11">
        <v>1</v>
      </c>
      <c r="O16" s="16"/>
    </row>
    <row r="17" spans="2:15" ht="26.25" customHeight="1" x14ac:dyDescent="0.2">
      <c r="O17" s="16"/>
    </row>
    <row r="18" spans="2:15" ht="26.25" customHeight="1" x14ac:dyDescent="0.2">
      <c r="O18" s="16"/>
    </row>
    <row r="19" spans="2:15" ht="26.25" customHeight="1" x14ac:dyDescent="0.2">
      <c r="O19" s="16"/>
    </row>
    <row r="20" spans="2:15" ht="26.25" customHeight="1" x14ac:dyDescent="0.2">
      <c r="O20" s="16"/>
    </row>
    <row r="21" spans="2:15" ht="26.25" customHeight="1" x14ac:dyDescent="0.2">
      <c r="O21" s="16"/>
    </row>
    <row r="22" spans="2:15" ht="26.25" customHeight="1" x14ac:dyDescent="0.2">
      <c r="O22" s="16"/>
    </row>
    <row r="23" spans="2:15" ht="26.25" customHeight="1" x14ac:dyDescent="0.2">
      <c r="O23" s="16"/>
    </row>
    <row r="24" spans="2:15" ht="26.25" customHeight="1" x14ac:dyDescent="0.2">
      <c r="O24" s="16"/>
    </row>
    <row r="25" spans="2:15" ht="26.25" customHeight="1" x14ac:dyDescent="0.2">
      <c r="O25" s="16"/>
    </row>
    <row r="26" spans="2:15" ht="26.25" customHeight="1" x14ac:dyDescent="0.2">
      <c r="B26" s="4" t="s">
        <v>44</v>
      </c>
      <c r="O26" s="16"/>
    </row>
    <row r="27" spans="2:15" ht="26.25" customHeight="1" x14ac:dyDescent="0.2">
      <c r="K27" s="15"/>
      <c r="L27" s="15"/>
      <c r="M27" s="15"/>
      <c r="N27" s="15"/>
      <c r="O27" s="24"/>
    </row>
  </sheetData>
  <mergeCells count="2">
    <mergeCell ref="B4:O4"/>
    <mergeCell ref="K11:M11"/>
  </mergeCells>
  <phoneticPr fontId="0" type="noConversion"/>
  <conditionalFormatting sqref="C9:O9">
    <cfRule type="cellIs" dxfId="2" priority="1" operator="lessThan">
      <formula>0</formula>
    </cfRule>
  </conditionalFormatting>
  <printOptions horizontalCentered="1" verticalCentered="1"/>
  <pageMargins left="0.70866141732283472" right="0.70866141732283472" top="0" bottom="1.7322834645669292" header="0.31496062992125984" footer="0.31496062992125984"/>
  <pageSetup paperSize="9" scale="61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3F286-6D2F-4A7E-B576-45EC9744EC10}">
  <sheetPr codeName="Arkusz2">
    <pageSetUpPr autoPageBreaks="0"/>
  </sheetPr>
  <dimension ref="B1:S31"/>
  <sheetViews>
    <sheetView showGridLines="0" zoomScale="60" zoomScaleNormal="60" zoomScalePageLayoutView="55" workbookViewId="0"/>
  </sheetViews>
  <sheetFormatPr defaultColWidth="9.140625" defaultRowHeight="12.75" x14ac:dyDescent="0.2"/>
  <cols>
    <col min="1" max="1" width="2.7109375" style="4" customWidth="1"/>
    <col min="2" max="2" width="13.85546875" style="4" bestFit="1" customWidth="1"/>
    <col min="3" max="3" width="12" style="4" customWidth="1"/>
    <col min="4" max="8" width="11.28515625" style="4" customWidth="1"/>
    <col min="9" max="14" width="15.140625" style="4" customWidth="1"/>
    <col min="15" max="15" width="14.42578125" style="4" bestFit="1" customWidth="1"/>
    <col min="16" max="16384" width="9.140625" style="4"/>
  </cols>
  <sheetData>
    <row r="1" spans="2:19" ht="26.25" customHeight="1" x14ac:dyDescent="0.2"/>
    <row r="2" spans="2:19" ht="26.25" customHeight="1" x14ac:dyDescent="0.2"/>
    <row r="3" spans="2:19" ht="6.75" customHeight="1" x14ac:dyDescent="0.2"/>
    <row r="4" spans="2:19" s="6" customFormat="1" ht="43.5" customHeight="1" x14ac:dyDescent="0.2">
      <c r="B4" s="49" t="s">
        <v>18</v>
      </c>
      <c r="C4" s="49"/>
      <c r="D4" s="49"/>
      <c r="E4" s="49"/>
      <c r="F4" s="49"/>
      <c r="G4" s="49"/>
      <c r="H4" s="49"/>
      <c r="I4" s="5"/>
      <c r="J4" s="5"/>
      <c r="K4" s="5"/>
      <c r="L4" s="5"/>
      <c r="M4" s="5"/>
      <c r="N4" s="5"/>
      <c r="O4" s="5"/>
      <c r="P4" s="5"/>
      <c r="Q4" s="5"/>
    </row>
    <row r="5" spans="2:19" s="6" customFormat="1" ht="26.25" customHeight="1" x14ac:dyDescent="0.2">
      <c r="B5" s="52" t="s">
        <v>30</v>
      </c>
      <c r="C5" s="54" t="s">
        <v>67</v>
      </c>
      <c r="D5" s="55"/>
      <c r="E5" s="54" t="s">
        <v>68</v>
      </c>
      <c r="F5" s="55"/>
      <c r="G5" s="52" t="s">
        <v>21</v>
      </c>
      <c r="H5" s="56" t="s">
        <v>22</v>
      </c>
    </row>
    <row r="6" spans="2:19" s="6" customFormat="1" ht="26.25" customHeight="1" thickBot="1" x14ac:dyDescent="0.25">
      <c r="B6" s="53"/>
      <c r="C6" s="8" t="s">
        <v>20</v>
      </c>
      <c r="D6" s="8" t="s">
        <v>19</v>
      </c>
      <c r="E6" s="8" t="s">
        <v>20</v>
      </c>
      <c r="F6" s="8" t="s">
        <v>19</v>
      </c>
      <c r="G6" s="53"/>
      <c r="H6" s="54"/>
    </row>
    <row r="7" spans="2:19" ht="26.25" customHeight="1" thickBot="1" x14ac:dyDescent="0.25">
      <c r="B7" s="8" t="s">
        <v>23</v>
      </c>
      <c r="C7" s="36" t="s">
        <v>53</v>
      </c>
      <c r="D7" s="37">
        <v>0.53677288787056743</v>
      </c>
      <c r="E7" s="36" t="s">
        <v>54</v>
      </c>
      <c r="F7" s="37">
        <v>0.54862983348103922</v>
      </c>
      <c r="G7" s="38">
        <v>-6.7933147702875507E-3</v>
      </c>
      <c r="H7" s="39" t="s">
        <v>55</v>
      </c>
      <c r="M7" s="10"/>
    </row>
    <row r="8" spans="2:19" ht="26.25" customHeight="1" thickBot="1" x14ac:dyDescent="0.25">
      <c r="B8" s="8" t="s">
        <v>1</v>
      </c>
      <c r="C8" s="40" t="s">
        <v>56</v>
      </c>
      <c r="D8" s="41">
        <v>0.39828305559899285</v>
      </c>
      <c r="E8" s="40" t="s">
        <v>57</v>
      </c>
      <c r="F8" s="41">
        <v>0.3712521572834554</v>
      </c>
      <c r="G8" s="42">
        <v>-9.4209124739675243E-2</v>
      </c>
      <c r="H8" s="43" t="s">
        <v>58</v>
      </c>
      <c r="J8" s="10"/>
      <c r="M8" s="10"/>
      <c r="S8" s="12"/>
    </row>
    <row r="9" spans="2:19" ht="26.25" customHeight="1" thickBot="1" x14ac:dyDescent="0.25">
      <c r="B9" s="8" t="s">
        <v>24</v>
      </c>
      <c r="C9" s="36" t="s">
        <v>59</v>
      </c>
      <c r="D9" s="37">
        <v>6.4944056530439775E-2</v>
      </c>
      <c r="E9" s="36" t="s">
        <v>60</v>
      </c>
      <c r="F9" s="37">
        <v>8.0118009235505383E-2</v>
      </c>
      <c r="G9" s="38">
        <v>0.19878561582886944</v>
      </c>
      <c r="H9" s="39" t="s">
        <v>61</v>
      </c>
      <c r="J9" s="10"/>
      <c r="M9" s="10"/>
    </row>
    <row r="10" spans="2:19" ht="26.25" customHeight="1" thickBot="1" x14ac:dyDescent="0.25">
      <c r="B10" s="8" t="s">
        <v>25</v>
      </c>
      <c r="C10" s="40"/>
      <c r="D10" s="41"/>
      <c r="E10" s="40"/>
      <c r="F10" s="41"/>
      <c r="G10" s="42"/>
      <c r="H10" s="44"/>
      <c r="J10" s="10"/>
      <c r="M10" s="10"/>
    </row>
    <row r="11" spans="2:19" ht="26.25" customHeight="1" thickBot="1" x14ac:dyDescent="0.25">
      <c r="B11" s="8" t="s">
        <v>26</v>
      </c>
      <c r="C11" s="45">
        <v>5.423</v>
      </c>
      <c r="D11" s="37">
        <v>6.1450564193913189E-3</v>
      </c>
      <c r="E11" s="45">
        <v>6.4749999999999996</v>
      </c>
      <c r="F11" s="37">
        <v>7.5504920938476612E-3</v>
      </c>
      <c r="G11" s="38">
        <v>0.19398856721371938</v>
      </c>
      <c r="H11" s="39" t="s">
        <v>62</v>
      </c>
      <c r="J11" s="10"/>
      <c r="M11" s="10"/>
    </row>
    <row r="12" spans="2:19" ht="26.25" customHeight="1" thickBot="1" x14ac:dyDescent="0.25">
      <c r="B12" s="8" t="s">
        <v>27</v>
      </c>
      <c r="C12" s="46">
        <v>34.420999999999999</v>
      </c>
      <c r="D12" s="41">
        <v>3.9004054400123285E-2</v>
      </c>
      <c r="E12" s="46">
        <v>41.009</v>
      </c>
      <c r="F12" s="41">
        <v>4.7820560660478566E-2</v>
      </c>
      <c r="G12" s="42">
        <v>0.1913947880654252</v>
      </c>
      <c r="H12" s="44" t="s">
        <v>63</v>
      </c>
      <c r="J12" s="10"/>
      <c r="M12" s="10"/>
    </row>
    <row r="13" spans="2:19" ht="26.25" customHeight="1" thickBot="1" x14ac:dyDescent="0.25">
      <c r="B13" s="8" t="s">
        <v>28</v>
      </c>
      <c r="C13" s="45">
        <v>7.181</v>
      </c>
      <c r="D13" s="37">
        <v>8.1371289226717797E-3</v>
      </c>
      <c r="E13" s="45">
        <v>11.743</v>
      </c>
      <c r="F13" s="37">
        <v>1.3693502495452214E-2</v>
      </c>
      <c r="G13" s="38">
        <v>0.63528756440607159</v>
      </c>
      <c r="H13" s="39" t="s">
        <v>64</v>
      </c>
    </row>
    <row r="14" spans="2:19" ht="26.25" customHeight="1" thickBot="1" x14ac:dyDescent="0.25">
      <c r="B14" s="8" t="s">
        <v>2</v>
      </c>
      <c r="C14" s="46">
        <v>9.6989999999999998</v>
      </c>
      <c r="D14" s="41">
        <v>1.0990393179361313E-2</v>
      </c>
      <c r="E14" s="46">
        <v>8.6170000000000009</v>
      </c>
      <c r="F14" s="41">
        <v>1.0048276505434023E-2</v>
      </c>
      <c r="G14" s="42">
        <v>-0.11155789256624393</v>
      </c>
      <c r="H14" s="43" t="s">
        <v>65</v>
      </c>
    </row>
    <row r="15" spans="2:19" ht="26.25" customHeight="1" thickBot="1" x14ac:dyDescent="0.25">
      <c r="B15" s="8" t="s">
        <v>3</v>
      </c>
      <c r="C15" s="45">
        <v>0.28800000000000003</v>
      </c>
      <c r="D15" s="37">
        <v>3.2634634866028026E-4</v>
      </c>
      <c r="E15" s="45">
        <v>0.31</v>
      </c>
      <c r="F15" s="37">
        <v>3.6149074117262936E-4</v>
      </c>
      <c r="G15" s="38">
        <v>7.638888888888884E-2</v>
      </c>
      <c r="H15" s="39" t="s">
        <v>66</v>
      </c>
    </row>
    <row r="16" spans="2:19" ht="26.25" customHeight="1" thickBot="1" x14ac:dyDescent="0.25">
      <c r="B16" s="8" t="s">
        <v>29</v>
      </c>
      <c r="C16" s="46">
        <v>0.30099999999999999</v>
      </c>
      <c r="D16" s="41">
        <v>3.4107726023169249E-4</v>
      </c>
      <c r="E16" s="46">
        <v>0.55200000000000005</v>
      </c>
      <c r="F16" s="41">
        <v>6.4368673912029717E-4</v>
      </c>
      <c r="G16" s="42">
        <v>0.83388704318936879</v>
      </c>
      <c r="H16" s="44" t="s">
        <v>66</v>
      </c>
    </row>
    <row r="17" spans="2:11" ht="26.25" customHeight="1" x14ac:dyDescent="0.2"/>
    <row r="18" spans="2:11" ht="26.25" customHeight="1" x14ac:dyDescent="0.2"/>
    <row r="19" spans="2:11" ht="26.25" customHeight="1" x14ac:dyDescent="0.2"/>
    <row r="20" spans="2:11" ht="26.25" customHeight="1" x14ac:dyDescent="0.2"/>
    <row r="22" spans="2:11" x14ac:dyDescent="0.2">
      <c r="K22" s="13"/>
    </row>
    <row r="31" spans="2:11" ht="18" x14ac:dyDescent="0.2">
      <c r="B31" s="14"/>
      <c r="C31" s="15"/>
      <c r="D31" s="15"/>
    </row>
  </sheetData>
  <mergeCells count="6">
    <mergeCell ref="B4:H4"/>
    <mergeCell ref="B5:B6"/>
    <mergeCell ref="C5:D5"/>
    <mergeCell ref="E5:F5"/>
    <mergeCell ref="G5:G6"/>
    <mergeCell ref="H5:H6"/>
  </mergeCells>
  <conditionalFormatting sqref="G7:G16">
    <cfRule type="cellIs" dxfId="1" priority="1" operator="lessThan">
      <formula>0</formula>
    </cfRule>
  </conditionalFormatting>
  <printOptions horizontalCentered="1" verticalCentered="1"/>
  <pageMargins left="0.70866141732283472" right="0.70866141732283472" top="0" bottom="2.3228346456692917" header="0" footer="0.31496062992125984"/>
  <pageSetup paperSize="9" scale="54" orientation="landscape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37874-A1BC-45A4-AC92-79052CB7BE41}">
  <dimension ref="A6:K35"/>
  <sheetViews>
    <sheetView showGridLines="0" zoomScale="70" zoomScaleNormal="70" zoomScaleSheetLayoutView="70" workbookViewId="0"/>
  </sheetViews>
  <sheetFormatPr defaultColWidth="9.140625" defaultRowHeight="12.75" x14ac:dyDescent="0.2"/>
  <cols>
    <col min="1" max="3" width="5.5703125" style="4" customWidth="1"/>
    <col min="4" max="4" width="5.28515625" style="4" customWidth="1"/>
    <col min="5" max="8" width="20.7109375" style="4" customWidth="1"/>
    <col min="9" max="9" width="12.140625" style="4" customWidth="1"/>
    <col min="10" max="20" width="9.140625" style="4"/>
    <col min="21" max="21" width="3.7109375" style="4" customWidth="1"/>
    <col min="22" max="16384" width="9.140625" style="4"/>
  </cols>
  <sheetData>
    <row r="6" spans="4:10" ht="33.75" customHeight="1" x14ac:dyDescent="0.2">
      <c r="D6" s="49" t="s">
        <v>13</v>
      </c>
      <c r="E6" s="49"/>
      <c r="F6" s="49"/>
      <c r="G6" s="49"/>
      <c r="H6" s="49"/>
      <c r="I6" s="25"/>
      <c r="J6" s="25"/>
    </row>
    <row r="7" spans="4:10" ht="30" customHeight="1" thickBot="1" x14ac:dyDescent="0.25">
      <c r="D7" s="7" t="s">
        <v>15</v>
      </c>
      <c r="E7" s="7" t="s">
        <v>14</v>
      </c>
      <c r="F7" s="7" t="s">
        <v>67</v>
      </c>
      <c r="G7" s="7" t="s">
        <v>68</v>
      </c>
      <c r="H7" s="7" t="s">
        <v>16</v>
      </c>
      <c r="I7" s="26"/>
    </row>
    <row r="8" spans="4:10" ht="30" customHeight="1" thickBot="1" x14ac:dyDescent="0.25">
      <c r="D8" s="8">
        <v>1</v>
      </c>
      <c r="E8" s="27" t="s">
        <v>4</v>
      </c>
      <c r="F8" s="47">
        <v>86948</v>
      </c>
      <c r="G8" s="47">
        <v>80968</v>
      </c>
      <c r="H8" s="9">
        <v>-6.877674012053181E-2</v>
      </c>
    </row>
    <row r="9" spans="4:10" ht="30" customHeight="1" thickBot="1" x14ac:dyDescent="0.25">
      <c r="D9" s="8">
        <v>2</v>
      </c>
      <c r="E9" s="28" t="s">
        <v>5</v>
      </c>
      <c r="F9" s="48">
        <v>83123</v>
      </c>
      <c r="G9" s="48">
        <v>79394</v>
      </c>
      <c r="H9" s="11">
        <v>-4.4861229743873521E-2</v>
      </c>
    </row>
    <row r="10" spans="4:10" ht="30" customHeight="1" thickBot="1" x14ac:dyDescent="0.25">
      <c r="D10" s="8">
        <v>3</v>
      </c>
      <c r="E10" s="27" t="s">
        <v>6</v>
      </c>
      <c r="F10" s="47">
        <v>79170</v>
      </c>
      <c r="G10" s="47">
        <v>74435</v>
      </c>
      <c r="H10" s="9">
        <v>-5.9808008083870101E-2</v>
      </c>
    </row>
    <row r="11" spans="4:10" ht="30" customHeight="1" thickBot="1" x14ac:dyDescent="0.25">
      <c r="D11" s="8">
        <v>4</v>
      </c>
      <c r="E11" s="28" t="s">
        <v>7</v>
      </c>
      <c r="F11" s="48">
        <v>71679</v>
      </c>
      <c r="G11" s="48">
        <v>64546</v>
      </c>
      <c r="H11" s="11">
        <v>-9.9513107046694249E-2</v>
      </c>
    </row>
    <row r="12" spans="4:10" ht="30" customHeight="1" thickBot="1" x14ac:dyDescent="0.25">
      <c r="D12" s="8">
        <v>5</v>
      </c>
      <c r="E12" s="27" t="s">
        <v>8</v>
      </c>
      <c r="F12" s="47">
        <v>56707</v>
      </c>
      <c r="G12" s="47">
        <v>54311</v>
      </c>
      <c r="H12" s="9">
        <v>-4.2252279260056036E-2</v>
      </c>
    </row>
    <row r="13" spans="4:10" ht="30" customHeight="1" thickBot="1" x14ac:dyDescent="0.25">
      <c r="D13" s="8">
        <v>6</v>
      </c>
      <c r="E13" s="28" t="s">
        <v>9</v>
      </c>
      <c r="F13" s="48">
        <v>42597</v>
      </c>
      <c r="G13" s="48">
        <v>44980</v>
      </c>
      <c r="H13" s="11">
        <v>5.5942906777472601E-2</v>
      </c>
    </row>
    <row r="14" spans="4:10" ht="30" customHeight="1" thickBot="1" x14ac:dyDescent="0.25">
      <c r="D14" s="8">
        <v>7</v>
      </c>
      <c r="E14" s="27" t="s">
        <v>11</v>
      </c>
      <c r="F14" s="47">
        <v>40574</v>
      </c>
      <c r="G14" s="47">
        <v>41835</v>
      </c>
      <c r="H14" s="9">
        <v>3.1079016118696678E-2</v>
      </c>
    </row>
    <row r="15" spans="4:10" ht="30" customHeight="1" thickBot="1" x14ac:dyDescent="0.25">
      <c r="D15" s="8">
        <v>8</v>
      </c>
      <c r="E15" s="28" t="s">
        <v>12</v>
      </c>
      <c r="F15" s="48">
        <v>38703</v>
      </c>
      <c r="G15" s="48">
        <v>40417</v>
      </c>
      <c r="H15" s="11">
        <v>4.4285972663617779E-2</v>
      </c>
    </row>
    <row r="16" spans="4:10" ht="30" customHeight="1" thickBot="1" x14ac:dyDescent="0.25">
      <c r="D16" s="8">
        <v>9</v>
      </c>
      <c r="E16" s="27" t="s">
        <v>10</v>
      </c>
      <c r="F16" s="47">
        <v>40514</v>
      </c>
      <c r="G16" s="47">
        <v>36987</v>
      </c>
      <c r="H16" s="9">
        <v>-8.7056326208224344E-2</v>
      </c>
    </row>
    <row r="17" spans="1:11" ht="30" customHeight="1" thickBot="1" x14ac:dyDescent="0.25">
      <c r="A17" s="29"/>
      <c r="B17" s="29"/>
      <c r="C17" s="30"/>
      <c r="D17" s="8">
        <v>10</v>
      </c>
      <c r="E17" s="28" t="s">
        <v>69</v>
      </c>
      <c r="F17" s="48">
        <v>32408</v>
      </c>
      <c r="G17" s="48">
        <v>31484</v>
      </c>
      <c r="H17" s="11">
        <v>-2.8511478647247568E-2</v>
      </c>
    </row>
    <row r="18" spans="1:11" x14ac:dyDescent="0.2">
      <c r="D18" s="31" t="s">
        <v>17</v>
      </c>
    </row>
    <row r="19" spans="1:11" x14ac:dyDescent="0.2">
      <c r="D19" s="32" t="s">
        <v>51</v>
      </c>
      <c r="K19" s="33"/>
    </row>
    <row r="20" spans="1:11" x14ac:dyDescent="0.2">
      <c r="K20" s="33"/>
    </row>
    <row r="21" spans="1:11" ht="24" customHeight="1" x14ac:dyDescent="0.2">
      <c r="K21" s="33"/>
    </row>
    <row r="22" spans="1:11" ht="24" customHeight="1" x14ac:dyDescent="0.2">
      <c r="K22" s="33"/>
    </row>
    <row r="23" spans="1:11" ht="24" customHeight="1" x14ac:dyDescent="0.2">
      <c r="K23" s="33"/>
    </row>
    <row r="24" spans="1:11" ht="24" customHeight="1" x14ac:dyDescent="0.2">
      <c r="K24" s="33"/>
    </row>
    <row r="25" spans="1:11" ht="24" customHeight="1" x14ac:dyDescent="0.2">
      <c r="K25" s="33"/>
    </row>
    <row r="26" spans="1:11" ht="24" customHeight="1" x14ac:dyDescent="0.2">
      <c r="K26" s="33"/>
    </row>
    <row r="27" spans="1:11" ht="24" customHeight="1" x14ac:dyDescent="0.2">
      <c r="K27" s="33"/>
    </row>
    <row r="28" spans="1:11" ht="24" customHeight="1" x14ac:dyDescent="0.2">
      <c r="K28" s="33"/>
    </row>
    <row r="29" spans="1:11" ht="24" customHeight="1" x14ac:dyDescent="0.2">
      <c r="K29" s="33"/>
    </row>
    <row r="30" spans="1:11" ht="24" customHeight="1" x14ac:dyDescent="0.2"/>
    <row r="31" spans="1:11" ht="24" customHeight="1" x14ac:dyDescent="0.2"/>
    <row r="32" spans="1:11" ht="24" customHeight="1" x14ac:dyDescent="0.2"/>
    <row r="33" ht="24" customHeight="1" x14ac:dyDescent="0.2"/>
    <row r="34" ht="24" customHeight="1" x14ac:dyDescent="0.2"/>
    <row r="35" ht="24" customHeight="1" x14ac:dyDescent="0.2"/>
  </sheetData>
  <mergeCells count="1">
    <mergeCell ref="D6:H6"/>
  </mergeCells>
  <conditionalFormatting sqref="H8:H17">
    <cfRule type="cellIs" dxfId="0" priority="1" operator="lessThan">
      <formula>0</formula>
    </cfRule>
  </conditionalFormatting>
  <pageMargins left="0.7" right="0.7" top="0.75" bottom="0.75" header="0.3" footer="0.3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1 - quantity_age</vt:lpstr>
      <vt:lpstr>2 - EURO_fuel</vt:lpstr>
      <vt:lpstr>3 - TOP_brands</vt:lpstr>
      <vt:lpstr>'1 - quantity_age'!Obszar_wydruku</vt:lpstr>
      <vt:lpstr>'2 - EURO_fuel'!Obszar_wydruku</vt:lpstr>
      <vt:lpstr>'3 - TOP_brands'!Obszar_wydruku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Paweł Orzechowski</cp:lastModifiedBy>
  <cp:lastPrinted>2025-05-08T13:04:23Z</cp:lastPrinted>
  <dcterms:created xsi:type="dcterms:W3CDTF">1997-02-26T13:46:56Z</dcterms:created>
  <dcterms:modified xsi:type="dcterms:W3CDTF">2026-01-09T13:41:16Z</dcterms:modified>
</cp:coreProperties>
</file>